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ge\Downloads\"/>
    </mc:Choice>
  </mc:AlternateContent>
  <xr:revisionPtr revIDLastSave="0" documentId="13_ncr:40009_{4140897E-4036-4FD2-B73E-06807A37F88A}" xr6:coauthVersionLast="41" xr6:coauthVersionMax="41" xr10:uidLastSave="{00000000-0000-0000-0000-000000000000}"/>
  <bookViews>
    <workbookView xWindow="-120" yWindow="-120" windowWidth="20730" windowHeight="11160"/>
  </bookViews>
  <sheets>
    <sheet name="Resultatrapport - (Årstermin 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2" l="1"/>
  <c r="D99" i="2"/>
  <c r="B102" i="2"/>
  <c r="D95" i="2"/>
  <c r="D96" i="2" s="1"/>
  <c r="D86" i="2"/>
  <c r="D56" i="2"/>
  <c r="D44" i="2"/>
  <c r="D32" i="2"/>
  <c r="D17" i="2"/>
  <c r="D87" i="2" l="1"/>
  <c r="D33" i="2"/>
  <c r="D88" i="2" l="1"/>
  <c r="D106" i="2" s="1"/>
  <c r="D107" i="2" s="1"/>
  <c r="D108" i="2" s="1"/>
</calcChain>
</file>

<file path=xl/sharedStrings.xml><?xml version="1.0" encoding="utf-8"?>
<sst xmlns="http://schemas.openxmlformats.org/spreadsheetml/2006/main" count="105" uniqueCount="92">
  <si>
    <t>Cisv Norge</t>
  </si>
  <si>
    <t>(Årstermin 2018)</t>
  </si>
  <si>
    <t xml:space="preserve">Resultat (2018) </t>
  </si>
  <si>
    <t>Regnskapskonto</t>
  </si>
  <si>
    <t>Periode</t>
  </si>
  <si>
    <t>Endring</t>
  </si>
  <si>
    <t>Driftsresultat</t>
  </si>
  <si>
    <r>
      <t>   </t>
    </r>
    <r>
      <rPr>
        <b/>
        <sz val="10"/>
        <color theme="1"/>
        <rFont val="Calibri"/>
        <family val="2"/>
        <scheme val="minor"/>
      </rPr>
      <t>Driftsinntekter</t>
    </r>
  </si>
  <si>
    <r>
      <t>      </t>
    </r>
    <r>
      <rPr>
        <b/>
        <sz val="10"/>
        <color theme="1"/>
        <rFont val="Calibri"/>
        <family val="2"/>
        <scheme val="minor"/>
      </rPr>
      <t>Salgsinntekter</t>
    </r>
  </si>
  <si>
    <t>         3050 Varesalg</t>
  </si>
  <si>
    <t>         3110 Inntekter med direkte kostnader</t>
  </si>
  <si>
    <t>         3115 Nasjonal avgift</t>
  </si>
  <si>
    <r>
      <t>      </t>
    </r>
    <r>
      <rPr>
        <b/>
        <sz val="10"/>
        <color theme="1"/>
        <rFont val="Calibri"/>
        <family val="2"/>
        <scheme val="minor"/>
      </rPr>
      <t>Annen driftsinntekt</t>
    </r>
  </si>
  <si>
    <t>         3900 Annen driftsrelatert inntekt</t>
  </si>
  <si>
    <t>         3901 Momskompensasjon inntekt</t>
  </si>
  <si>
    <t>         3902 Deltakeravgift</t>
  </si>
  <si>
    <t>         3903 Viderefakturering internasjonale kostnader</t>
  </si>
  <si>
    <t>         3910 Fordelingsutvalget nasjonal grunnstøtte</t>
  </si>
  <si>
    <t>         3915 Fordelingsutvalget internasjonal grunnstøtte</t>
  </si>
  <si>
    <t>         3922 Internasjonal avgift, forsikring og EMEA</t>
  </si>
  <si>
    <t>         3927 Frifondmidler</t>
  </si>
  <si>
    <t>         3930 Verden i - UDI støtte</t>
  </si>
  <si>
    <t>         3950 Medlemskontingent</t>
  </si>
  <si>
    <t>         3960 Diverse inntekter</t>
  </si>
  <si>
    <t>         3970 Gaver som gir fradrag</t>
  </si>
  <si>
    <t>         3975 gaver</t>
  </si>
  <si>
    <r>
      <t>   </t>
    </r>
    <r>
      <rPr>
        <b/>
        <sz val="10"/>
        <color theme="1"/>
        <rFont val="Calibri"/>
        <family val="2"/>
        <scheme val="minor"/>
      </rPr>
      <t>Driftskostnader</t>
    </r>
  </si>
  <si>
    <r>
      <t>      </t>
    </r>
    <r>
      <rPr>
        <b/>
        <sz val="10"/>
        <color theme="1"/>
        <rFont val="Calibri"/>
        <family val="2"/>
        <scheme val="minor"/>
      </rPr>
      <t>Varekostnad</t>
    </r>
  </si>
  <si>
    <t>         4010 Varekjøp</t>
  </si>
  <si>
    <t>         4610 Leirstøtte</t>
  </si>
  <si>
    <t>         4615 Deltakeravgift</t>
  </si>
  <si>
    <t>         4922 Netto internasjonal avgift</t>
  </si>
  <si>
    <t>         4927 frifond</t>
  </si>
  <si>
    <t>         4928 Momskompensasjon ut</t>
  </si>
  <si>
    <t>         4929 Utbetaling medlemskontingent til lokallagene</t>
  </si>
  <si>
    <t>         4930 Verden i - overføring til lokallag</t>
  </si>
  <si>
    <r>
      <t>      </t>
    </r>
    <r>
      <rPr>
        <b/>
        <sz val="10"/>
        <color theme="1"/>
        <rFont val="Calibri"/>
        <family val="2"/>
        <scheme val="minor"/>
      </rPr>
      <t>Lønnskostnad</t>
    </r>
  </si>
  <si>
    <t>         5000 Lønn til ansatte</t>
  </si>
  <si>
    <t>         5002 Lommepenger</t>
  </si>
  <si>
    <t>         5020 Feriepenger</t>
  </si>
  <si>
    <t>         5400 Arbeidsgiveravgift</t>
  </si>
  <si>
    <t>         5401 Arbeidsgiveravgift av opptjente feriepenger</t>
  </si>
  <si>
    <t>         5420 Innberetningspliktig pensjonskostnad</t>
  </si>
  <si>
    <t>         5800 Refusjon av sykepenger</t>
  </si>
  <si>
    <t>         5820 Refusjon av arbeidsgiveravgift</t>
  </si>
  <si>
    <t>         5920 Yrkesskadeforsikring</t>
  </si>
  <si>
    <t>         5930 Annen ikke arbeidsgiveravgiftspliktig forsikring</t>
  </si>
  <si>
    <r>
      <t>      </t>
    </r>
    <r>
      <rPr>
        <b/>
        <sz val="10"/>
        <color theme="1"/>
        <rFont val="Calibri"/>
        <family val="2"/>
        <scheme val="minor"/>
      </rPr>
      <t>Annen driftskostnad</t>
    </r>
  </si>
  <si>
    <t>         6300 Leie lokale</t>
  </si>
  <si>
    <t>         6301 Leie lokaler</t>
  </si>
  <si>
    <t>         6430 Leie andre kontormaskiner</t>
  </si>
  <si>
    <t>         6540 Inventar</t>
  </si>
  <si>
    <t>         6550 Driftsmateriale</t>
  </si>
  <si>
    <t>         6560 Rekvisita</t>
  </si>
  <si>
    <t>         6701 Honorar revisjon</t>
  </si>
  <si>
    <t>         6705 Honorar regnskap</t>
  </si>
  <si>
    <t>         6790 Annen fremmed tjeneste</t>
  </si>
  <si>
    <t>         6800 Kontorrekvisita</t>
  </si>
  <si>
    <t>         6810 Data/EDB-kostnad</t>
  </si>
  <si>
    <t>         6820 Trykksak</t>
  </si>
  <si>
    <t>         6860 Møte, kurs, oppdatering o.l.</t>
  </si>
  <si>
    <t>         6868 Mat/servering</t>
  </si>
  <si>
    <t>         6900 Telefon</t>
  </si>
  <si>
    <t>         6940 Porto</t>
  </si>
  <si>
    <t>         6960 Gaver</t>
  </si>
  <si>
    <t>         7140 Reisekostnad, ikke oppgavepliktig</t>
  </si>
  <si>
    <t>         7145 Overnatting/hotell</t>
  </si>
  <si>
    <t>         7601 Medlemskontingenter</t>
  </si>
  <si>
    <t>         7610 Prosjektkoordinering</t>
  </si>
  <si>
    <t>         7620 Diverse utgifter</t>
  </si>
  <si>
    <t>         7740 Øredifferanser</t>
  </si>
  <si>
    <t>         7770 Bank og kortgebyrer</t>
  </si>
  <si>
    <t>         7830 Konstaterte tap på fordringer</t>
  </si>
  <si>
    <t>         7970 Gaver som gir fradrag -utbetalinger</t>
  </si>
  <si>
    <t>Finansinntekter og finanskostnader</t>
  </si>
  <si>
    <r>
      <t>   </t>
    </r>
    <r>
      <rPr>
        <b/>
        <sz val="10"/>
        <color theme="1"/>
        <rFont val="Calibri"/>
        <family val="2"/>
        <scheme val="minor"/>
      </rPr>
      <t>Finansinntekter</t>
    </r>
  </si>
  <si>
    <r>
      <t>      </t>
    </r>
    <r>
      <rPr>
        <b/>
        <sz val="10"/>
        <color theme="1"/>
        <rFont val="Calibri"/>
        <family val="2"/>
        <scheme val="minor"/>
      </rPr>
      <t>Annen finansinntekt</t>
    </r>
  </si>
  <si>
    <t>         8050 Annen renteinntekt</t>
  </si>
  <si>
    <r>
      <t>   </t>
    </r>
    <r>
      <rPr>
        <b/>
        <sz val="10"/>
        <color theme="1"/>
        <rFont val="Calibri"/>
        <family val="2"/>
        <scheme val="minor"/>
      </rPr>
      <t>Verdiendring av finansielle instrumenter vurdert til virkelig verdi</t>
    </r>
  </si>
  <si>
    <t>      8100 Verdireduksjon av finansielle instrumenter vurdert til virkelig verdi</t>
  </si>
  <si>
    <r>
      <t>   </t>
    </r>
    <r>
      <rPr>
        <b/>
        <sz val="10"/>
        <color theme="1"/>
        <rFont val="Calibri"/>
        <family val="2"/>
        <scheme val="minor"/>
      </rPr>
      <t>Finanskostnader</t>
    </r>
  </si>
  <si>
    <r>
      <t>      </t>
    </r>
    <r>
      <rPr>
        <b/>
        <sz val="10"/>
        <color theme="1"/>
        <rFont val="Calibri"/>
        <family val="2"/>
        <scheme val="minor"/>
      </rPr>
      <t>Annen finanskostnad</t>
    </r>
  </si>
  <si>
    <t>         8150 Annen rentekostnad</t>
  </si>
  <si>
    <t>Netto finansresultat</t>
  </si>
  <si>
    <t>Ordinært resultat før skattekostnad</t>
  </si>
  <si>
    <t>Ordinært resultat</t>
  </si>
  <si>
    <t>Årsresultat</t>
  </si>
  <si>
    <t xml:space="preserve">      </t>
  </si>
  <si>
    <t xml:space="preserve">         6840 Aviser, tidsskrifter mm</t>
  </si>
  <si>
    <t xml:space="preserve">         8091 Verdiendring DNB-invest Likviditetsfond</t>
  </si>
  <si>
    <t xml:space="preserve">         7040 Forsikringer</t>
  </si>
  <si>
    <t>Resultatregnskap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</si>
</sst>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9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.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1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E8E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2C2C2"/>
      </left>
      <right style="thin">
        <color rgb="FFC2C2C2"/>
      </right>
      <top style="thin">
        <color rgb="FFC2C2C2"/>
      </top>
      <bottom style="thin">
        <color rgb="FFC2C2C2"/>
      </bottom>
      <diagonal/>
    </border>
    <border>
      <left style="thin">
        <color rgb="FFC2C2C2"/>
      </left>
      <right/>
      <top style="thin">
        <color rgb="FFC2C2C2"/>
      </top>
      <bottom style="thin">
        <color rgb="FFC2C2C2"/>
      </bottom>
      <diagonal/>
    </border>
    <border>
      <left/>
      <right/>
      <top style="thin">
        <color rgb="FFC2C2C2"/>
      </top>
      <bottom style="thin">
        <color rgb="FFC2C2C2"/>
      </bottom>
      <diagonal/>
    </border>
    <border>
      <left/>
      <right style="thin">
        <color rgb="FFC2C2C2"/>
      </right>
      <top style="thin">
        <color rgb="FFC2C2C2"/>
      </top>
      <bottom style="thin">
        <color rgb="FFC2C2C2"/>
      </bottom>
      <diagonal/>
    </border>
    <border>
      <left style="thin">
        <color rgb="FFC2C2C2"/>
      </left>
      <right style="thin">
        <color rgb="FFC2C2C2"/>
      </right>
      <top style="thin">
        <color rgb="FFC2C2C2"/>
      </top>
      <bottom/>
      <diagonal/>
    </border>
    <border>
      <left style="thin">
        <color rgb="FFC2C2C2"/>
      </left>
      <right style="thin">
        <color rgb="FFC2C2C2"/>
      </right>
      <top/>
      <bottom style="thin">
        <color rgb="FFC2C2C2"/>
      </bottom>
      <diagonal/>
    </border>
    <border>
      <left style="thin">
        <color rgb="FFC2C2C2"/>
      </left>
      <right/>
      <top style="thin">
        <color rgb="FFC2C2C2"/>
      </top>
      <bottom/>
      <diagonal/>
    </border>
    <border>
      <left/>
      <right/>
      <top style="thin">
        <color rgb="FFC2C2C2"/>
      </top>
      <bottom/>
      <diagonal/>
    </border>
    <border>
      <left/>
      <right style="thin">
        <color rgb="FFC2C2C2"/>
      </right>
      <top style="thin">
        <color rgb="FFC2C2C2"/>
      </top>
      <bottom/>
      <diagonal/>
    </border>
    <border>
      <left style="thin">
        <color rgb="FFC2C2C2"/>
      </left>
      <right/>
      <top/>
      <bottom style="thin">
        <color rgb="FFC2C2C2"/>
      </bottom>
      <diagonal/>
    </border>
    <border>
      <left/>
      <right/>
      <top/>
      <bottom style="thin">
        <color rgb="FFC2C2C2"/>
      </bottom>
      <diagonal/>
    </border>
    <border>
      <left/>
      <right style="thin">
        <color rgb="FFC2C2C2"/>
      </right>
      <top/>
      <bottom style="thin">
        <color rgb="FFC2C2C2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6">
    <xf numFmtId="0" fontId="0" fillId="0" borderId="0" xfId="0"/>
    <xf numFmtId="49" fontId="19" fillId="0" borderId="0" xfId="0" applyNumberFormat="1" applyFont="1"/>
    <xf numFmtId="49" fontId="20" fillId="0" borderId="0" xfId="0" applyNumberFormat="1" applyFont="1"/>
    <xf numFmtId="49" fontId="16" fillId="0" borderId="0" xfId="0" applyNumberFormat="1" applyFont="1"/>
    <xf numFmtId="0" fontId="18" fillId="33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49" fontId="20" fillId="0" borderId="16" xfId="0" applyNumberFormat="1" applyFont="1" applyBorder="1" applyAlignment="1">
      <alignment vertical="top" wrapText="1"/>
    </xf>
    <xf numFmtId="49" fontId="20" fillId="0" borderId="17" xfId="0" applyNumberFormat="1" applyFont="1" applyBorder="1" applyAlignment="1">
      <alignment vertical="top" wrapText="1"/>
    </xf>
    <xf numFmtId="49" fontId="20" fillId="0" borderId="18" xfId="0" applyNumberFormat="1" applyFont="1" applyBorder="1" applyAlignment="1">
      <alignment vertical="top" wrapText="1"/>
    </xf>
    <xf numFmtId="49" fontId="20" fillId="0" borderId="19" xfId="0" applyNumberFormat="1" applyFont="1" applyBorder="1" applyAlignment="1">
      <alignment vertical="top" wrapText="1"/>
    </xf>
    <xf numFmtId="49" fontId="20" fillId="0" borderId="20" xfId="0" applyNumberFormat="1" applyFont="1" applyBorder="1" applyAlignment="1">
      <alignment vertical="top" wrapText="1"/>
    </xf>
    <xf numFmtId="49" fontId="20" fillId="0" borderId="21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69" fontId="0" fillId="0" borderId="0" xfId="1" applyNumberFormat="1" applyFont="1"/>
    <xf numFmtId="169" fontId="18" fillId="33" borderId="14" xfId="1" applyNumberFormat="1" applyFont="1" applyFill="1" applyBorder="1" applyAlignment="1">
      <alignment horizontal="left" vertical="center" wrapText="1"/>
    </xf>
    <xf numFmtId="169" fontId="18" fillId="33" borderId="15" xfId="1" applyNumberFormat="1" applyFont="1" applyFill="1" applyBorder="1" applyAlignment="1">
      <alignment horizontal="left" vertical="center" wrapText="1"/>
    </xf>
    <xf numFmtId="169" fontId="18" fillId="0" borderId="10" xfId="1" applyNumberFormat="1" applyFont="1" applyBorder="1" applyAlignment="1">
      <alignment vertical="top" wrapText="1"/>
    </xf>
    <xf numFmtId="169" fontId="21" fillId="0" borderId="10" xfId="1" applyNumberFormat="1" applyFont="1" applyBorder="1" applyAlignment="1">
      <alignment vertical="top" wrapText="1"/>
    </xf>
    <xf numFmtId="169" fontId="18" fillId="33" borderId="16" xfId="1" applyNumberFormat="1" applyFont="1" applyFill="1" applyBorder="1" applyAlignment="1">
      <alignment horizontal="left" vertical="center" wrapText="1"/>
    </xf>
    <xf numFmtId="169" fontId="18" fillId="33" borderId="15" xfId="1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indent="4"/>
    </xf>
    <xf numFmtId="0" fontId="22" fillId="0" borderId="0" xfId="0" applyFont="1" applyAlignment="1">
      <alignment horizontal="left" vertical="center" indent="5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4" fontId="22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4" fontId="16" fillId="0" borderId="0" xfId="0" applyNumberFormat="1" applyFont="1"/>
    <xf numFmtId="0" fontId="23" fillId="0" borderId="0" xfId="0" applyFont="1" applyAlignment="1">
      <alignment horizontal="left" vertical="center" wrapText="1"/>
    </xf>
    <xf numFmtId="0" fontId="25" fillId="0" borderId="0" xfId="0" applyFont="1"/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" fontId="0" fillId="0" borderId="0" xfId="0" applyNumberFormat="1"/>
    <xf numFmtId="4" fontId="22" fillId="0" borderId="0" xfId="0" applyNumberFormat="1" applyFont="1" applyAlignment="1">
      <alignment horizontal="left" vertical="center" wrapText="1" indent="4"/>
    </xf>
    <xf numFmtId="4" fontId="23" fillId="0" borderId="0" xfId="0" applyNumberFormat="1" applyFont="1" applyAlignment="1">
      <alignment horizontal="left" vertical="center" wrapText="1" indent="4"/>
    </xf>
    <xf numFmtId="0" fontId="22" fillId="0" borderId="0" xfId="0" applyFont="1" applyAlignment="1">
      <alignment horizontal="left" vertical="center" wrapText="1" indent="1"/>
    </xf>
    <xf numFmtId="0" fontId="26" fillId="0" borderId="0" xfId="0" applyFont="1" applyAlignment="1">
      <alignment vertical="center" wrapText="1"/>
    </xf>
    <xf numFmtId="43" fontId="0" fillId="0" borderId="0" xfId="0" applyNumberFormat="1"/>
    <xf numFmtId="0" fontId="23" fillId="0" borderId="0" xfId="0" applyFont="1" applyAlignment="1">
      <alignment horizontal="left" vertical="center" wrapText="1" indent="6"/>
    </xf>
    <xf numFmtId="4" fontId="22" fillId="0" borderId="0" xfId="0" applyNumberFormat="1" applyFont="1" applyAlignment="1">
      <alignment horizontal="left" vertical="center" wrapText="1" indent="3"/>
    </xf>
    <xf numFmtId="0" fontId="22" fillId="0" borderId="0" xfId="0" applyFont="1" applyAlignment="1">
      <alignment horizontal="left" vertical="center" wrapText="1" indent="6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</cellXfs>
  <cellStyles count="43">
    <cellStyle name="20 % – uthevingsfarge 1" xfId="20" builtinId="30" customBuiltin="1"/>
    <cellStyle name="20 % – uthevingsfarge 2" xfId="24" builtinId="34" customBuiltin="1"/>
    <cellStyle name="20 % – uthevingsfarge 3" xfId="28" builtinId="38" customBuiltin="1"/>
    <cellStyle name="20 % – uthevingsfarge 4" xfId="32" builtinId="42" customBuiltin="1"/>
    <cellStyle name="20 % – uthevingsfarge 5" xfId="36" builtinId="46" customBuiltin="1"/>
    <cellStyle name="20 % – uthevingsfarge 6" xfId="40" builtinId="50" customBuiltin="1"/>
    <cellStyle name="40 % – uthevingsfarge 1" xfId="21" builtinId="31" customBuiltin="1"/>
    <cellStyle name="40 % – uthevingsfarge 2" xfId="25" builtinId="35" customBuiltin="1"/>
    <cellStyle name="40 % – uthevingsfarge 3" xfId="29" builtinId="39" customBuiltin="1"/>
    <cellStyle name="40 % – uthevingsfarge 4" xfId="33" builtinId="43" customBuiltin="1"/>
    <cellStyle name="40 % – uthevingsfarge 5" xfId="37" builtinId="47" customBuiltin="1"/>
    <cellStyle name="40 % – uthevingsfarge 6" xfId="41" builtinId="51" customBuiltin="1"/>
    <cellStyle name="60 % – uthevingsfarge 1" xfId="22" builtinId="32" customBuiltin="1"/>
    <cellStyle name="60 % – uthevingsfarge 2" xfId="26" builtinId="36" customBuiltin="1"/>
    <cellStyle name="60 % – uthevingsfarge 3" xfId="30" builtinId="40" customBuiltin="1"/>
    <cellStyle name="60 % – uthevingsfarge 4" xfId="34" builtinId="44" customBuiltin="1"/>
    <cellStyle name="60 % – uthevingsfarge 5" xfId="38" builtinId="48" customBuiltin="1"/>
    <cellStyle name="60 % –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mma" xfId="1" builtinId="3"/>
    <cellStyle name="Kontrollcelle" xfId="14" builtinId="23" customBuiltin="1"/>
    <cellStyle name="Merknad" xfId="16" builtinId="10" customBuiltin="1"/>
    <cellStyle name="Normal" xfId="0" builtinId="0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0"/>
  <sheetViews>
    <sheetView showGridLines="0" tabSelected="1" zoomScale="110" zoomScaleNormal="110" workbookViewId="0">
      <selection activeCell="A17" sqref="A17"/>
    </sheetView>
  </sheetViews>
  <sheetFormatPr baseColWidth="10" defaultRowHeight="15" x14ac:dyDescent="0.25"/>
  <cols>
    <col min="1" max="1" width="58.85546875" customWidth="1"/>
    <col min="2" max="2" width="21.28515625" style="24" customWidth="1"/>
    <col min="3" max="3" width="5.7109375" style="24" customWidth="1"/>
    <col min="4" max="4" width="21.28515625" style="24" customWidth="1"/>
    <col min="5" max="5" width="18.5703125" hidden="1" customWidth="1"/>
    <col min="6" max="6" width="21.42578125" hidden="1" customWidth="1"/>
    <col min="11" max="11" width="14.140625" bestFit="1" customWidth="1"/>
  </cols>
  <sheetData>
    <row r="1" spans="1:11" ht="21" x14ac:dyDescent="0.35">
      <c r="A1" s="1" t="s">
        <v>91</v>
      </c>
    </row>
    <row r="3" spans="1:11" ht="15.75" x14ac:dyDescent="0.25">
      <c r="A3" s="2" t="s">
        <v>0</v>
      </c>
    </row>
    <row r="5" spans="1:11" hidden="1" x14ac:dyDescent="0.25">
      <c r="A5" s="3" t="s">
        <v>1</v>
      </c>
    </row>
    <row r="6" spans="1:11" hidden="1" x14ac:dyDescent="0.25"/>
    <row r="7" spans="1:11" hidden="1" x14ac:dyDescent="0.25">
      <c r="A7" s="10" t="s">
        <v>2</v>
      </c>
      <c r="B7" s="11"/>
      <c r="C7" s="11"/>
      <c r="D7" s="11"/>
      <c r="E7" s="11"/>
      <c r="F7" s="12"/>
    </row>
    <row r="8" spans="1:11" x14ac:dyDescent="0.25">
      <c r="A8" s="54" t="s">
        <v>3</v>
      </c>
      <c r="B8" s="25">
        <v>2018</v>
      </c>
      <c r="C8" s="29"/>
      <c r="D8" s="25">
        <v>2017</v>
      </c>
      <c r="E8" s="13">
        <v>2017</v>
      </c>
      <c r="F8" s="14"/>
    </row>
    <row r="9" spans="1:11" x14ac:dyDescent="0.25">
      <c r="A9" s="55"/>
      <c r="B9" s="26"/>
      <c r="C9" s="30"/>
      <c r="D9" s="26"/>
      <c r="E9" s="4" t="s">
        <v>4</v>
      </c>
      <c r="F9" s="4" t="s">
        <v>5</v>
      </c>
    </row>
    <row r="10" spans="1:11" x14ac:dyDescent="0.25">
      <c r="A10" s="15" t="s">
        <v>6</v>
      </c>
      <c r="B10" s="16"/>
      <c r="C10" s="16"/>
      <c r="D10" s="16"/>
      <c r="E10" s="16"/>
      <c r="F10" s="17"/>
    </row>
    <row r="11" spans="1:11" x14ac:dyDescent="0.25">
      <c r="A11" s="18"/>
      <c r="B11" s="19"/>
      <c r="C11" s="19"/>
      <c r="D11" s="19"/>
      <c r="E11" s="19"/>
      <c r="F11" s="20"/>
    </row>
    <row r="12" spans="1:11" x14ac:dyDescent="0.25">
      <c r="A12" s="5" t="s">
        <v>7</v>
      </c>
      <c r="B12" s="21"/>
      <c r="C12" s="22"/>
      <c r="D12" s="22"/>
      <c r="E12" s="22"/>
      <c r="F12" s="23"/>
    </row>
    <row r="13" spans="1:11" x14ac:dyDescent="0.25">
      <c r="A13" s="5" t="s">
        <v>8</v>
      </c>
      <c r="B13" s="21"/>
      <c r="C13" s="22"/>
      <c r="D13" s="22"/>
      <c r="E13" s="22"/>
      <c r="F13" s="23"/>
    </row>
    <row r="14" spans="1:11" x14ac:dyDescent="0.25">
      <c r="A14" s="5" t="s">
        <v>9</v>
      </c>
      <c r="B14" s="27">
        <v>334765</v>
      </c>
      <c r="C14" s="27"/>
      <c r="D14" s="27">
        <v>400561.78</v>
      </c>
      <c r="E14" s="6"/>
      <c r="F14" s="7">
        <v>334765</v>
      </c>
      <c r="H14" s="31"/>
      <c r="I14" s="31"/>
      <c r="J14" s="31"/>
    </row>
    <row r="15" spans="1:11" x14ac:dyDescent="0.25">
      <c r="A15" s="5" t="s">
        <v>10</v>
      </c>
      <c r="B15" s="27">
        <v>86008</v>
      </c>
      <c r="C15" s="27"/>
      <c r="D15" s="27">
        <v>167706</v>
      </c>
      <c r="E15" s="6"/>
      <c r="F15" s="7">
        <v>86008</v>
      </c>
      <c r="H15" s="32"/>
      <c r="I15" s="32"/>
      <c r="J15" s="32"/>
    </row>
    <row r="16" spans="1:11" x14ac:dyDescent="0.25">
      <c r="A16" s="5" t="s">
        <v>11</v>
      </c>
      <c r="B16" s="27">
        <v>291850</v>
      </c>
      <c r="C16" s="27"/>
      <c r="D16" s="27"/>
      <c r="E16" s="6"/>
      <c r="F16" s="7">
        <v>291850</v>
      </c>
      <c r="G16" s="33"/>
      <c r="H16" s="34"/>
      <c r="I16" s="34"/>
      <c r="J16" s="34"/>
      <c r="K16" s="35"/>
    </row>
    <row r="17" spans="1:11" x14ac:dyDescent="0.25">
      <c r="A17" s="5" t="s">
        <v>8</v>
      </c>
      <c r="B17" s="28">
        <v>712623</v>
      </c>
      <c r="C17" s="28"/>
      <c r="D17" s="28">
        <f>SUM(D14:D16)</f>
        <v>568267.78</v>
      </c>
      <c r="E17" s="8"/>
      <c r="F17" s="8">
        <v>712623</v>
      </c>
      <c r="G17" s="33"/>
      <c r="H17" s="34"/>
      <c r="I17" s="34"/>
      <c r="J17" s="34"/>
      <c r="K17" s="35"/>
    </row>
    <row r="18" spans="1:11" x14ac:dyDescent="0.25">
      <c r="A18" s="5" t="s">
        <v>12</v>
      </c>
      <c r="B18" s="21"/>
      <c r="C18" s="22"/>
      <c r="D18" s="22"/>
      <c r="E18" s="22"/>
      <c r="F18" s="23"/>
      <c r="G18" s="33"/>
      <c r="H18" s="32"/>
      <c r="I18" s="32"/>
      <c r="J18" s="32"/>
      <c r="K18" s="37"/>
    </row>
    <row r="19" spans="1:11" x14ac:dyDescent="0.25">
      <c r="A19" s="5" t="s">
        <v>13</v>
      </c>
      <c r="B19" s="27">
        <v>780480</v>
      </c>
      <c r="C19" s="27"/>
      <c r="D19" s="27">
        <v>1555784.99</v>
      </c>
      <c r="E19" s="6"/>
      <c r="F19" s="7">
        <v>780480</v>
      </c>
      <c r="G19" s="33"/>
      <c r="H19" s="33"/>
      <c r="I19" s="33"/>
      <c r="J19" s="33"/>
      <c r="K19" s="35"/>
    </row>
    <row r="20" spans="1:11" x14ac:dyDescent="0.25">
      <c r="A20" s="5" t="s">
        <v>14</v>
      </c>
      <c r="B20" s="27">
        <v>516206</v>
      </c>
      <c r="C20" s="27"/>
      <c r="D20" s="27">
        <v>481162</v>
      </c>
      <c r="E20" s="6"/>
      <c r="F20" s="7">
        <v>516206</v>
      </c>
      <c r="G20" s="33"/>
      <c r="H20" s="33"/>
      <c r="I20" s="33"/>
      <c r="J20" s="33"/>
    </row>
    <row r="21" spans="1:11" x14ac:dyDescent="0.25">
      <c r="A21" s="5" t="s">
        <v>15</v>
      </c>
      <c r="B21" s="27">
        <v>475808</v>
      </c>
      <c r="C21" s="27"/>
      <c r="D21" s="27">
        <v>1902377</v>
      </c>
      <c r="E21" s="6"/>
      <c r="F21" s="7">
        <v>475808</v>
      </c>
      <c r="G21" s="33"/>
      <c r="H21" s="33"/>
      <c r="I21" s="33"/>
      <c r="J21" s="33"/>
    </row>
    <row r="22" spans="1:11" x14ac:dyDescent="0.25">
      <c r="A22" s="5" t="s">
        <v>16</v>
      </c>
      <c r="B22" s="27">
        <v>8269</v>
      </c>
      <c r="C22" s="27"/>
      <c r="D22" s="27">
        <v>0</v>
      </c>
      <c r="E22" s="6"/>
      <c r="F22" s="7">
        <v>8269</v>
      </c>
      <c r="G22" s="33"/>
      <c r="H22" s="34"/>
      <c r="I22" s="34"/>
      <c r="J22" s="34"/>
    </row>
    <row r="23" spans="1:11" x14ac:dyDescent="0.25">
      <c r="A23" s="5" t="s">
        <v>17</v>
      </c>
      <c r="B23" s="27">
        <v>1258399</v>
      </c>
      <c r="C23" s="27"/>
      <c r="D23" s="27">
        <v>1137749</v>
      </c>
      <c r="E23" s="6"/>
      <c r="F23" s="7">
        <v>1258399</v>
      </c>
      <c r="G23" s="33"/>
      <c r="H23" s="34"/>
      <c r="I23" s="34"/>
      <c r="J23" s="34"/>
    </row>
    <row r="24" spans="1:11" x14ac:dyDescent="0.25">
      <c r="A24" s="5" t="s">
        <v>18</v>
      </c>
      <c r="B24" s="27">
        <v>746796</v>
      </c>
      <c r="C24" s="27"/>
      <c r="D24" s="27">
        <v>429475</v>
      </c>
      <c r="E24" s="6"/>
      <c r="F24" s="7">
        <v>746796</v>
      </c>
      <c r="G24" s="33"/>
      <c r="H24" s="34"/>
      <c r="I24" s="34"/>
      <c r="J24" s="34"/>
    </row>
    <row r="25" spans="1:11" x14ac:dyDescent="0.25">
      <c r="A25" s="5" t="s">
        <v>19</v>
      </c>
      <c r="B25" s="27">
        <v>1560942</v>
      </c>
      <c r="C25" s="27"/>
      <c r="D25" s="27">
        <v>0</v>
      </c>
      <c r="E25" s="6"/>
      <c r="F25" s="7">
        <v>1560942</v>
      </c>
      <c r="G25" s="33"/>
      <c r="H25" s="34"/>
      <c r="I25" s="34"/>
      <c r="J25" s="34"/>
    </row>
    <row r="26" spans="1:11" x14ac:dyDescent="0.25">
      <c r="A26" s="5" t="s">
        <v>20</v>
      </c>
      <c r="B26" s="27">
        <v>461175</v>
      </c>
      <c r="C26" s="27"/>
      <c r="D26" s="27">
        <v>497058.52</v>
      </c>
      <c r="E26" s="6"/>
      <c r="F26" s="7">
        <v>461175</v>
      </c>
      <c r="G26" s="33"/>
      <c r="H26" s="34"/>
      <c r="I26" s="34"/>
      <c r="J26" s="34"/>
    </row>
    <row r="27" spans="1:11" x14ac:dyDescent="0.25">
      <c r="A27" s="5" t="s">
        <v>21</v>
      </c>
      <c r="B27" s="27">
        <v>120000</v>
      </c>
      <c r="C27" s="27"/>
      <c r="D27" s="27">
        <v>199000</v>
      </c>
      <c r="E27" s="6"/>
      <c r="F27" s="7">
        <v>120000</v>
      </c>
      <c r="G27" s="36"/>
      <c r="H27" s="32"/>
      <c r="I27" s="32"/>
      <c r="J27" s="32"/>
      <c r="K27" s="37"/>
    </row>
    <row r="28" spans="1:11" x14ac:dyDescent="0.25">
      <c r="A28" s="5" t="s">
        <v>22</v>
      </c>
      <c r="B28" s="27">
        <v>140350</v>
      </c>
      <c r="C28" s="27"/>
      <c r="D28" s="27">
        <v>159657.29999999999</v>
      </c>
      <c r="E28" s="6"/>
      <c r="F28" s="7">
        <v>140350</v>
      </c>
      <c r="G28" s="38"/>
      <c r="H28" s="34"/>
      <c r="I28" s="34"/>
      <c r="J28" s="34"/>
      <c r="K28" s="39"/>
    </row>
    <row r="29" spans="1:11" x14ac:dyDescent="0.25">
      <c r="A29" s="5" t="s">
        <v>23</v>
      </c>
      <c r="B29" s="27">
        <v>155</v>
      </c>
      <c r="C29" s="27"/>
      <c r="D29" s="27">
        <v>0</v>
      </c>
      <c r="E29" s="6"/>
      <c r="F29" s="7">
        <v>155</v>
      </c>
    </row>
    <row r="30" spans="1:11" x14ac:dyDescent="0.25">
      <c r="A30" s="5" t="s">
        <v>24</v>
      </c>
      <c r="B30" s="27">
        <v>1500</v>
      </c>
      <c r="C30" s="27"/>
      <c r="D30" s="27">
        <v>0</v>
      </c>
      <c r="E30" s="6"/>
      <c r="F30" s="7">
        <v>1500</v>
      </c>
    </row>
    <row r="31" spans="1:11" x14ac:dyDescent="0.25">
      <c r="A31" s="5" t="s">
        <v>25</v>
      </c>
      <c r="B31" s="27">
        <v>98</v>
      </c>
      <c r="C31" s="27"/>
      <c r="D31" s="27">
        <v>0</v>
      </c>
      <c r="E31" s="6"/>
      <c r="F31" s="7">
        <v>98</v>
      </c>
    </row>
    <row r="32" spans="1:11" x14ac:dyDescent="0.25">
      <c r="A32" s="5" t="s">
        <v>12</v>
      </c>
      <c r="B32" s="28">
        <v>6070177</v>
      </c>
      <c r="C32" s="28"/>
      <c r="D32" s="28">
        <f>SUM(D19:D31)</f>
        <v>6362263.8099999996</v>
      </c>
      <c r="E32" s="8"/>
      <c r="F32" s="8">
        <v>6070177</v>
      </c>
    </row>
    <row r="33" spans="1:11" x14ac:dyDescent="0.25">
      <c r="A33" s="5" t="s">
        <v>7</v>
      </c>
      <c r="B33" s="28">
        <v>6782800</v>
      </c>
      <c r="C33" s="28"/>
      <c r="D33" s="28">
        <f>D32+D17</f>
        <v>6930531.5899999999</v>
      </c>
      <c r="E33" s="8"/>
      <c r="F33" s="8">
        <v>6782800</v>
      </c>
    </row>
    <row r="34" spans="1:11" x14ac:dyDescent="0.25">
      <c r="A34" s="5" t="s">
        <v>26</v>
      </c>
      <c r="B34" s="21"/>
      <c r="C34" s="22"/>
      <c r="D34" s="22"/>
      <c r="E34" s="22"/>
      <c r="F34" s="23"/>
      <c r="G34" s="38"/>
      <c r="H34" s="31"/>
      <c r="I34" s="31"/>
      <c r="J34" s="31"/>
      <c r="K34" s="39"/>
    </row>
    <row r="35" spans="1:11" x14ac:dyDescent="0.25">
      <c r="A35" s="5" t="s">
        <v>27</v>
      </c>
      <c r="B35" s="21"/>
      <c r="C35" s="22"/>
      <c r="D35" s="22"/>
      <c r="E35" s="22"/>
      <c r="F35" s="23"/>
      <c r="G35" s="38"/>
      <c r="H35" s="32"/>
      <c r="I35" s="32"/>
      <c r="J35" s="32"/>
      <c r="K35" s="39"/>
    </row>
    <row r="36" spans="1:11" x14ac:dyDescent="0.25">
      <c r="A36" s="5" t="s">
        <v>28</v>
      </c>
      <c r="B36" s="27">
        <v>375104</v>
      </c>
      <c r="C36" s="27"/>
      <c r="D36" s="27">
        <v>277628.01</v>
      </c>
      <c r="E36" s="6"/>
      <c r="F36" s="7">
        <v>375104</v>
      </c>
      <c r="G36" s="33"/>
      <c r="H36" s="34"/>
      <c r="I36" s="34"/>
      <c r="J36" s="34"/>
      <c r="K36" s="35"/>
    </row>
    <row r="37" spans="1:11" x14ac:dyDescent="0.25">
      <c r="A37" s="5" t="s">
        <v>29</v>
      </c>
      <c r="B37" s="27">
        <v>1020000</v>
      </c>
      <c r="C37" s="27"/>
      <c r="D37" s="27">
        <v>667370</v>
      </c>
      <c r="E37" s="6"/>
      <c r="F37" s="7">
        <v>1020000</v>
      </c>
      <c r="G37" s="33"/>
      <c r="H37" s="34"/>
      <c r="I37" s="34"/>
      <c r="J37" s="34"/>
      <c r="K37" s="35"/>
    </row>
    <row r="38" spans="1:11" x14ac:dyDescent="0.25">
      <c r="A38" s="5" t="s">
        <v>30</v>
      </c>
      <c r="B38" s="27">
        <v>23492</v>
      </c>
      <c r="C38" s="27"/>
      <c r="D38" s="27">
        <v>14815.08</v>
      </c>
      <c r="E38" s="6"/>
      <c r="F38" s="7">
        <v>23492</v>
      </c>
      <c r="G38" s="33"/>
      <c r="H38" s="34"/>
      <c r="I38" s="34"/>
      <c r="J38" s="34"/>
      <c r="K38" s="35"/>
    </row>
    <row r="39" spans="1:11" x14ac:dyDescent="0.25">
      <c r="A39" s="5" t="s">
        <v>31</v>
      </c>
      <c r="B39" s="27">
        <v>600323</v>
      </c>
      <c r="C39" s="27"/>
      <c r="D39" s="27">
        <v>734966.7</v>
      </c>
      <c r="E39" s="6"/>
      <c r="F39" s="7">
        <v>600323</v>
      </c>
      <c r="G39" s="33"/>
      <c r="H39" s="34"/>
      <c r="I39" s="34"/>
      <c r="J39" s="34"/>
      <c r="K39" s="35"/>
    </row>
    <row r="40" spans="1:11" x14ac:dyDescent="0.25">
      <c r="A40" s="5" t="s">
        <v>32</v>
      </c>
      <c r="B40" s="27">
        <v>438551</v>
      </c>
      <c r="C40" s="27"/>
      <c r="D40" s="27">
        <v>484991.96</v>
      </c>
      <c r="E40" s="6"/>
      <c r="F40" s="7">
        <v>438551</v>
      </c>
      <c r="G40" s="38"/>
      <c r="H40" s="34"/>
      <c r="I40" s="34"/>
      <c r="J40" s="34"/>
      <c r="K40" s="35"/>
    </row>
    <row r="41" spans="1:11" x14ac:dyDescent="0.25">
      <c r="A41" s="5" t="s">
        <v>33</v>
      </c>
      <c r="B41" s="27">
        <v>322417</v>
      </c>
      <c r="C41" s="27"/>
      <c r="D41" s="27">
        <v>291046</v>
      </c>
      <c r="E41" s="6"/>
      <c r="F41" s="7">
        <v>322417</v>
      </c>
      <c r="G41" s="33"/>
      <c r="H41" s="34"/>
      <c r="I41" s="34"/>
      <c r="J41" s="34"/>
      <c r="K41" s="35"/>
    </row>
    <row r="42" spans="1:11" x14ac:dyDescent="0.25">
      <c r="A42" s="5" t="s">
        <v>34</v>
      </c>
      <c r="B42" s="27">
        <v>140350</v>
      </c>
      <c r="C42" s="27"/>
      <c r="D42" s="27">
        <v>159657.29999999999</v>
      </c>
      <c r="E42" s="6"/>
      <c r="F42" s="7">
        <v>140350</v>
      </c>
      <c r="G42" s="33"/>
      <c r="H42" s="34"/>
      <c r="I42" s="34"/>
      <c r="J42" s="34"/>
      <c r="K42" s="35"/>
    </row>
    <row r="43" spans="1:11" x14ac:dyDescent="0.25">
      <c r="A43" s="5" t="s">
        <v>35</v>
      </c>
      <c r="B43" s="27">
        <v>91341</v>
      </c>
      <c r="C43" s="27"/>
      <c r="D43" s="27">
        <v>176432.2</v>
      </c>
      <c r="E43" s="6"/>
      <c r="F43" s="7">
        <v>91341</v>
      </c>
      <c r="G43" s="33"/>
      <c r="H43" s="34"/>
      <c r="I43" s="34"/>
      <c r="J43" s="34"/>
      <c r="K43" s="35"/>
    </row>
    <row r="44" spans="1:11" x14ac:dyDescent="0.25">
      <c r="A44" s="5" t="s">
        <v>27</v>
      </c>
      <c r="B44" s="28">
        <v>3011578</v>
      </c>
      <c r="C44" s="28"/>
      <c r="D44" s="28">
        <f>SUM(D36:D43)</f>
        <v>2806907.25</v>
      </c>
      <c r="E44" s="8"/>
      <c r="F44" s="8">
        <v>3011578</v>
      </c>
      <c r="G44" s="36"/>
      <c r="H44" s="32"/>
      <c r="I44" s="32"/>
      <c r="J44" s="32"/>
      <c r="K44" s="37"/>
    </row>
    <row r="45" spans="1:11" x14ac:dyDescent="0.25">
      <c r="A45" s="5" t="s">
        <v>36</v>
      </c>
      <c r="B45" s="21"/>
      <c r="C45" s="22"/>
      <c r="D45" s="22"/>
      <c r="E45" s="22"/>
      <c r="F45" s="23"/>
      <c r="G45" s="36"/>
      <c r="K45" s="35"/>
    </row>
    <row r="46" spans="1:11" x14ac:dyDescent="0.25">
      <c r="A46" s="5" t="s">
        <v>37</v>
      </c>
      <c r="B46" s="27">
        <v>438401</v>
      </c>
      <c r="C46" s="27"/>
      <c r="D46" s="27">
        <v>611466.78</v>
      </c>
      <c r="E46" s="6"/>
      <c r="F46" s="7">
        <v>438401</v>
      </c>
      <c r="G46" s="33"/>
      <c r="H46" s="32"/>
      <c r="I46" s="32"/>
      <c r="J46" s="32"/>
      <c r="K46" s="35"/>
    </row>
    <row r="47" spans="1:11" x14ac:dyDescent="0.25">
      <c r="A47" s="5" t="s">
        <v>38</v>
      </c>
      <c r="B47" s="27">
        <v>212623</v>
      </c>
      <c r="C47" s="27"/>
      <c r="D47" s="27">
        <v>146869.47</v>
      </c>
      <c r="E47" s="6"/>
      <c r="F47" s="7">
        <v>212623</v>
      </c>
      <c r="G47" s="33"/>
      <c r="H47" s="34"/>
      <c r="I47" s="34"/>
      <c r="J47" s="34"/>
      <c r="K47" s="35"/>
    </row>
    <row r="48" spans="1:11" x14ac:dyDescent="0.25">
      <c r="A48" s="5" t="s">
        <v>39</v>
      </c>
      <c r="B48" s="27">
        <v>52608</v>
      </c>
      <c r="C48" s="27"/>
      <c r="D48" s="27">
        <v>71256.08</v>
      </c>
      <c r="E48" s="6"/>
      <c r="F48" s="7">
        <v>52608</v>
      </c>
      <c r="G48" s="40"/>
      <c r="H48" s="34"/>
      <c r="I48" s="34"/>
      <c r="J48" s="34"/>
      <c r="K48" s="35"/>
    </row>
    <row r="49" spans="1:12" x14ac:dyDescent="0.25">
      <c r="A49" s="5" t="s">
        <v>40</v>
      </c>
      <c r="B49" s="27">
        <v>69576</v>
      </c>
      <c r="C49" s="27"/>
      <c r="D49" s="27">
        <v>90456.73</v>
      </c>
      <c r="E49" s="6"/>
      <c r="F49" s="7">
        <v>69576</v>
      </c>
      <c r="G49" s="40"/>
      <c r="H49" s="34"/>
      <c r="I49" s="34"/>
      <c r="J49" s="34"/>
      <c r="K49" s="35"/>
    </row>
    <row r="50" spans="1:12" x14ac:dyDescent="0.25">
      <c r="A50" s="5" t="s">
        <v>41</v>
      </c>
      <c r="B50" s="27">
        <v>7418</v>
      </c>
      <c r="C50" s="27"/>
      <c r="D50" s="27">
        <v>10047.14</v>
      </c>
      <c r="E50" s="6"/>
      <c r="F50" s="7">
        <v>7418</v>
      </c>
      <c r="G50" s="40"/>
      <c r="H50" s="34"/>
      <c r="I50" s="34"/>
      <c r="J50" s="34"/>
      <c r="K50" s="35"/>
    </row>
    <row r="51" spans="1:12" x14ac:dyDescent="0.25">
      <c r="A51" s="5" t="s">
        <v>42</v>
      </c>
      <c r="B51" s="27">
        <v>23362</v>
      </c>
      <c r="C51" s="27"/>
      <c r="D51" s="27">
        <v>24070.16</v>
      </c>
      <c r="E51" s="6"/>
      <c r="F51" s="7">
        <v>23362</v>
      </c>
      <c r="G51" s="40"/>
      <c r="H51" s="34"/>
      <c r="I51" s="34"/>
      <c r="J51" s="34"/>
      <c r="K51" s="35"/>
    </row>
    <row r="52" spans="1:12" x14ac:dyDescent="0.25">
      <c r="A52" s="5" t="s">
        <v>43</v>
      </c>
      <c r="B52" s="27">
        <v>-1679</v>
      </c>
      <c r="C52" s="27"/>
      <c r="D52" s="27">
        <v>0</v>
      </c>
      <c r="E52" s="6"/>
      <c r="F52" s="7">
        <v>-1679</v>
      </c>
      <c r="G52" s="40"/>
      <c r="H52" s="34"/>
      <c r="I52" s="34"/>
      <c r="J52" s="34"/>
      <c r="K52" s="35"/>
    </row>
    <row r="53" spans="1:12" x14ac:dyDescent="0.25">
      <c r="A53" s="5" t="s">
        <v>44</v>
      </c>
      <c r="B53" s="27">
        <v>-237</v>
      </c>
      <c r="C53" s="27"/>
      <c r="D53" s="27">
        <v>0</v>
      </c>
      <c r="E53" s="6"/>
      <c r="F53" s="7">
        <v>-237</v>
      </c>
      <c r="G53" s="40"/>
      <c r="H53" s="34"/>
      <c r="I53" s="34"/>
      <c r="J53" s="34"/>
      <c r="K53" s="35"/>
    </row>
    <row r="54" spans="1:12" x14ac:dyDescent="0.25">
      <c r="A54" s="5" t="s">
        <v>45</v>
      </c>
      <c r="B54" s="27">
        <v>1735</v>
      </c>
      <c r="C54" s="27"/>
      <c r="D54" s="27">
        <v>1657</v>
      </c>
      <c r="E54" s="6"/>
      <c r="F54" s="7">
        <v>1735</v>
      </c>
      <c r="G54" s="40"/>
      <c r="H54" s="34"/>
      <c r="I54" s="34"/>
      <c r="J54" s="34"/>
      <c r="K54" s="35"/>
    </row>
    <row r="55" spans="1:12" x14ac:dyDescent="0.25">
      <c r="A55" s="5" t="s">
        <v>46</v>
      </c>
      <c r="B55" s="27">
        <v>10018</v>
      </c>
      <c r="C55" s="27"/>
      <c r="D55" s="27">
        <v>1342</v>
      </c>
      <c r="E55" s="6"/>
      <c r="F55" s="7">
        <v>10018</v>
      </c>
      <c r="G55" s="40"/>
      <c r="H55" s="41"/>
      <c r="I55" s="41"/>
      <c r="J55" s="41"/>
      <c r="K55" s="35"/>
    </row>
    <row r="56" spans="1:12" x14ac:dyDescent="0.25">
      <c r="A56" s="5" t="s">
        <v>36</v>
      </c>
      <c r="B56" s="28">
        <v>813825</v>
      </c>
      <c r="C56" s="28"/>
      <c r="D56" s="28">
        <f>SUM(D46:D55)</f>
        <v>957165.36</v>
      </c>
      <c r="E56" s="8"/>
      <c r="F56" s="8">
        <v>813825</v>
      </c>
      <c r="G56" s="40"/>
      <c r="H56" s="42"/>
      <c r="I56" s="42"/>
      <c r="J56" s="42"/>
      <c r="K56" s="43"/>
      <c r="L56" s="50"/>
    </row>
    <row r="57" spans="1:12" x14ac:dyDescent="0.25">
      <c r="A57" s="5" t="s">
        <v>47</v>
      </c>
      <c r="B57" s="21"/>
      <c r="C57" s="22"/>
      <c r="D57" s="22"/>
      <c r="E57" s="22"/>
      <c r="F57" s="23"/>
      <c r="G57" s="40" t="s">
        <v>87</v>
      </c>
      <c r="H57" s="42"/>
      <c r="I57" s="42"/>
      <c r="J57" s="42"/>
    </row>
    <row r="58" spans="1:12" x14ac:dyDescent="0.25">
      <c r="A58" s="5" t="s">
        <v>48</v>
      </c>
      <c r="B58" s="27">
        <v>223094</v>
      </c>
      <c r="C58" s="27"/>
      <c r="D58" s="27">
        <v>211772</v>
      </c>
      <c r="E58" s="6"/>
      <c r="F58" s="7">
        <v>223094</v>
      </c>
      <c r="G58" s="40"/>
      <c r="H58" s="44"/>
      <c r="I58" s="44"/>
      <c r="J58" s="44"/>
      <c r="K58" s="35"/>
    </row>
    <row r="59" spans="1:12" x14ac:dyDescent="0.25">
      <c r="A59" s="5" t="s">
        <v>49</v>
      </c>
      <c r="B59" s="27">
        <v>186663</v>
      </c>
      <c r="C59" s="27"/>
      <c r="D59" s="27">
        <v>316135.06</v>
      </c>
      <c r="E59" s="6"/>
      <c r="F59" s="7">
        <v>186663</v>
      </c>
      <c r="G59" s="40"/>
      <c r="H59" s="44"/>
      <c r="I59" s="44"/>
      <c r="J59" s="44"/>
      <c r="K59" s="35"/>
    </row>
    <row r="60" spans="1:12" x14ac:dyDescent="0.25">
      <c r="A60" s="5" t="s">
        <v>50</v>
      </c>
      <c r="B60" s="27">
        <v>11149</v>
      </c>
      <c r="C60" s="27"/>
      <c r="D60" s="27">
        <v>3208.39</v>
      </c>
      <c r="E60" s="6"/>
      <c r="F60" s="7">
        <v>11149</v>
      </c>
      <c r="G60" s="40"/>
      <c r="H60" s="44"/>
      <c r="I60" s="44"/>
      <c r="J60" s="44"/>
      <c r="K60" s="35"/>
    </row>
    <row r="61" spans="1:12" x14ac:dyDescent="0.25">
      <c r="A61" s="5" t="s">
        <v>51</v>
      </c>
      <c r="B61" s="27">
        <v>7843</v>
      </c>
      <c r="C61" s="27"/>
      <c r="D61" s="27">
        <v>0</v>
      </c>
      <c r="E61" s="6"/>
      <c r="F61" s="7">
        <v>7843</v>
      </c>
      <c r="G61" s="40"/>
      <c r="H61" s="44"/>
      <c r="I61" s="44"/>
      <c r="J61" s="44"/>
      <c r="K61" s="35"/>
    </row>
    <row r="62" spans="1:12" x14ac:dyDescent="0.25">
      <c r="A62" s="5" t="s">
        <v>52</v>
      </c>
      <c r="B62" s="27">
        <v>11713</v>
      </c>
      <c r="C62" s="27"/>
      <c r="D62" s="27">
        <v>6391</v>
      </c>
      <c r="E62" s="6"/>
      <c r="F62" s="7">
        <v>11713</v>
      </c>
      <c r="G62" s="40"/>
      <c r="H62" s="44"/>
      <c r="I62" s="44"/>
      <c r="J62" s="44"/>
      <c r="K62" s="35"/>
    </row>
    <row r="63" spans="1:12" x14ac:dyDescent="0.25">
      <c r="A63" s="5" t="s">
        <v>53</v>
      </c>
      <c r="B63" s="27">
        <v>2901</v>
      </c>
      <c r="C63" s="27"/>
      <c r="D63" s="27">
        <v>4098.09</v>
      </c>
      <c r="E63" s="6"/>
      <c r="F63" s="7">
        <v>2901</v>
      </c>
      <c r="G63" s="40"/>
      <c r="H63" s="44"/>
      <c r="I63" s="44"/>
      <c r="J63" s="44"/>
      <c r="K63" s="35"/>
    </row>
    <row r="64" spans="1:12" x14ac:dyDescent="0.25">
      <c r="A64" s="5" t="s">
        <v>54</v>
      </c>
      <c r="B64" s="27">
        <v>97500</v>
      </c>
      <c r="C64" s="27"/>
      <c r="D64" s="27">
        <v>71250</v>
      </c>
      <c r="E64" s="6"/>
      <c r="F64" s="7">
        <v>97500</v>
      </c>
      <c r="G64" s="40"/>
      <c r="H64" s="44"/>
      <c r="I64" s="44"/>
      <c r="J64" s="44"/>
      <c r="K64" s="35"/>
    </row>
    <row r="65" spans="1:51" x14ac:dyDescent="0.25">
      <c r="A65" s="5" t="s">
        <v>55</v>
      </c>
      <c r="B65" s="27">
        <v>78025</v>
      </c>
      <c r="C65" s="27"/>
      <c r="D65" s="27">
        <v>54342.84</v>
      </c>
      <c r="E65" s="6"/>
      <c r="F65" s="7">
        <v>78025</v>
      </c>
      <c r="G65" s="40"/>
      <c r="H65" s="34"/>
      <c r="I65" s="34"/>
      <c r="J65" s="34"/>
      <c r="K65" s="35"/>
      <c r="L65" s="40"/>
      <c r="M65" s="34"/>
      <c r="N65" s="34"/>
      <c r="O65" s="34"/>
      <c r="P65" s="35"/>
      <c r="Q65" s="40"/>
      <c r="R65" s="34"/>
      <c r="S65" s="34"/>
      <c r="T65" s="34"/>
      <c r="U65" s="35"/>
      <c r="V65" s="40"/>
      <c r="W65" s="34"/>
      <c r="X65" s="34"/>
      <c r="Y65" s="34"/>
      <c r="Z65" s="35"/>
      <c r="AA65" s="40"/>
      <c r="AB65" s="34"/>
      <c r="AC65" s="34"/>
      <c r="AD65" s="34"/>
      <c r="AE65" s="35"/>
      <c r="AF65" s="40"/>
      <c r="AG65" s="34"/>
      <c r="AH65" s="34"/>
      <c r="AI65" s="34"/>
      <c r="AJ65" s="35"/>
      <c r="AK65" s="40"/>
      <c r="AL65" s="34"/>
      <c r="AM65" s="34"/>
      <c r="AN65" s="34"/>
      <c r="AO65" s="35"/>
      <c r="AP65" s="40"/>
      <c r="AQ65" s="34"/>
      <c r="AR65" s="34"/>
      <c r="AS65" s="34"/>
      <c r="AT65" s="35"/>
      <c r="AU65" s="40"/>
      <c r="AV65" s="34"/>
      <c r="AW65" s="34"/>
      <c r="AX65" s="34"/>
      <c r="AY65" s="35"/>
    </row>
    <row r="66" spans="1:51" x14ac:dyDescent="0.25">
      <c r="A66" s="5" t="s">
        <v>56</v>
      </c>
      <c r="B66" s="27">
        <v>31383</v>
      </c>
      <c r="C66" s="27"/>
      <c r="D66" s="27">
        <v>0</v>
      </c>
      <c r="E66" s="6"/>
      <c r="F66" s="7">
        <v>31383</v>
      </c>
      <c r="G66" s="40"/>
      <c r="H66" s="34"/>
      <c r="I66" s="34"/>
      <c r="J66" s="34"/>
      <c r="K66" s="35"/>
      <c r="L66" s="40"/>
      <c r="M66" s="34"/>
      <c r="N66" s="34"/>
      <c r="O66" s="34"/>
      <c r="P66" s="35"/>
      <c r="Q66" s="40"/>
      <c r="R66" s="34"/>
      <c r="S66" s="34"/>
      <c r="T66" s="34"/>
      <c r="U66" s="35"/>
      <c r="V66" s="40"/>
      <c r="W66" s="34"/>
      <c r="X66" s="34"/>
      <c r="Y66" s="34"/>
      <c r="Z66" s="35"/>
      <c r="AA66" s="40"/>
      <c r="AB66" s="34"/>
      <c r="AC66" s="34"/>
      <c r="AD66" s="34"/>
      <c r="AE66" s="35"/>
      <c r="AF66" s="40"/>
      <c r="AG66" s="34"/>
      <c r="AH66" s="34"/>
      <c r="AI66" s="34"/>
      <c r="AJ66" s="35"/>
      <c r="AK66" s="40"/>
      <c r="AL66" s="34"/>
      <c r="AM66" s="34"/>
      <c r="AN66" s="34"/>
      <c r="AO66" s="35"/>
      <c r="AP66" s="40"/>
      <c r="AQ66" s="34"/>
      <c r="AR66" s="34"/>
      <c r="AS66" s="34"/>
      <c r="AT66" s="35"/>
      <c r="AU66" s="40"/>
      <c r="AV66" s="34"/>
      <c r="AW66" s="34"/>
      <c r="AX66" s="34"/>
      <c r="AY66" s="35"/>
    </row>
    <row r="67" spans="1:51" x14ac:dyDescent="0.25">
      <c r="A67" s="5" t="s">
        <v>57</v>
      </c>
      <c r="B67" s="27">
        <v>4456</v>
      </c>
      <c r="C67" s="27"/>
      <c r="D67" s="27">
        <v>3211.2</v>
      </c>
      <c r="E67" s="6"/>
      <c r="F67" s="7">
        <v>4456</v>
      </c>
      <c r="G67" s="40"/>
      <c r="H67" s="41"/>
      <c r="I67" s="41"/>
      <c r="J67" s="41"/>
      <c r="K67" s="35"/>
      <c r="L67" s="40"/>
      <c r="M67" s="41"/>
      <c r="N67" s="41"/>
      <c r="O67" s="41"/>
      <c r="P67" s="35"/>
      <c r="Q67" s="40"/>
      <c r="R67" s="41"/>
      <c r="S67" s="41"/>
      <c r="T67" s="41"/>
      <c r="U67" s="35"/>
      <c r="V67" s="40"/>
      <c r="W67" s="41"/>
      <c r="X67" s="41"/>
      <c r="Y67" s="41"/>
      <c r="Z67" s="35"/>
      <c r="AA67" s="40"/>
      <c r="AB67" s="41"/>
      <c r="AC67" s="41"/>
      <c r="AD67" s="41"/>
      <c r="AE67" s="35"/>
      <c r="AF67" s="40"/>
      <c r="AG67" s="41"/>
      <c r="AH67" s="41"/>
      <c r="AI67" s="41"/>
      <c r="AJ67" s="35"/>
      <c r="AK67" s="40"/>
      <c r="AL67" s="41"/>
      <c r="AM67" s="41"/>
      <c r="AN67" s="41"/>
      <c r="AO67" s="35"/>
      <c r="AP67" s="40"/>
      <c r="AQ67" s="41"/>
      <c r="AR67" s="41"/>
      <c r="AS67" s="41"/>
      <c r="AT67" s="35"/>
      <c r="AU67" s="40"/>
      <c r="AV67" s="41"/>
      <c r="AW67" s="41"/>
      <c r="AX67" s="41"/>
      <c r="AY67" s="35"/>
    </row>
    <row r="68" spans="1:51" s="5" customFormat="1" ht="12.75" x14ac:dyDescent="0.25">
      <c r="A68" s="5" t="s">
        <v>58</v>
      </c>
      <c r="B68" s="27">
        <v>220792</v>
      </c>
      <c r="D68" s="27">
        <v>464182.32</v>
      </c>
      <c r="F68" s="5">
        <v>220792</v>
      </c>
      <c r="G68" s="40"/>
      <c r="H68" s="42"/>
      <c r="I68" s="42"/>
      <c r="J68" s="42"/>
      <c r="K68" s="43"/>
      <c r="L68" s="40"/>
      <c r="M68" s="42"/>
      <c r="N68" s="42"/>
      <c r="O68" s="42"/>
      <c r="P68" s="43"/>
      <c r="Q68" s="40"/>
      <c r="R68" s="42"/>
      <c r="S68" s="42"/>
      <c r="T68" s="42"/>
      <c r="U68" s="43"/>
      <c r="V68" s="40"/>
      <c r="W68" s="42"/>
      <c r="X68" s="42"/>
      <c r="Y68" s="42"/>
      <c r="Z68" s="43"/>
      <c r="AA68" s="40"/>
      <c r="AB68" s="42"/>
      <c r="AC68" s="42"/>
      <c r="AD68" s="42"/>
      <c r="AE68" s="43"/>
      <c r="AF68" s="40"/>
      <c r="AG68" s="42"/>
      <c r="AH68" s="42"/>
      <c r="AI68" s="42"/>
      <c r="AJ68" s="43"/>
      <c r="AK68" s="40"/>
      <c r="AL68" s="42"/>
      <c r="AM68" s="42"/>
      <c r="AN68" s="42"/>
      <c r="AO68" s="43"/>
      <c r="AP68" s="40"/>
      <c r="AQ68" s="42"/>
      <c r="AR68" s="42"/>
      <c r="AS68" s="42"/>
      <c r="AT68" s="43"/>
      <c r="AU68" s="40"/>
      <c r="AV68" s="42"/>
      <c r="AW68" s="42"/>
      <c r="AX68" s="42"/>
      <c r="AY68" s="43"/>
    </row>
    <row r="69" spans="1:51" s="5" customFormat="1" x14ac:dyDescent="0.25">
      <c r="A69" s="5" t="s">
        <v>59</v>
      </c>
      <c r="B69" s="27">
        <v>57010</v>
      </c>
      <c r="D69" s="27">
        <v>0</v>
      </c>
      <c r="F69" s="5">
        <v>57010</v>
      </c>
      <c r="G69" s="40"/>
      <c r="H69" s="42"/>
      <c r="I69" s="42"/>
      <c r="J69" s="42"/>
      <c r="K69"/>
      <c r="L69" s="40"/>
      <c r="M69" s="42"/>
      <c r="N69" s="42"/>
      <c r="O69" s="42"/>
      <c r="P69"/>
      <c r="Q69" s="40"/>
      <c r="R69" s="42"/>
      <c r="S69" s="42"/>
      <c r="T69" s="42"/>
      <c r="U69"/>
      <c r="V69" s="40"/>
      <c r="W69" s="42"/>
      <c r="X69" s="42"/>
      <c r="Y69" s="42"/>
      <c r="Z69"/>
      <c r="AA69" s="40"/>
      <c r="AB69" s="42"/>
      <c r="AC69" s="42"/>
      <c r="AD69" s="42"/>
      <c r="AE69"/>
      <c r="AF69" s="40"/>
      <c r="AG69" s="42"/>
      <c r="AH69" s="42"/>
      <c r="AI69" s="42"/>
      <c r="AJ69"/>
      <c r="AK69" s="40"/>
      <c r="AL69" s="42"/>
      <c r="AM69" s="42"/>
      <c r="AN69" s="42"/>
      <c r="AO69"/>
      <c r="AP69" s="40"/>
      <c r="AQ69" s="42"/>
      <c r="AR69" s="42"/>
      <c r="AS69" s="42"/>
      <c r="AT69"/>
      <c r="AU69" s="40"/>
      <c r="AV69" s="42"/>
      <c r="AW69" s="42"/>
      <c r="AX69" s="42"/>
      <c r="AY69"/>
    </row>
    <row r="70" spans="1:51" s="5" customFormat="1" ht="12.75" x14ac:dyDescent="0.25">
      <c r="A70" s="5" t="s">
        <v>88</v>
      </c>
      <c r="B70" s="27">
        <v>0</v>
      </c>
      <c r="D70" s="27">
        <v>3698.6</v>
      </c>
      <c r="G70" s="40"/>
      <c r="H70" s="44"/>
      <c r="I70" s="44"/>
      <c r="J70" s="44"/>
      <c r="K70" s="35"/>
      <c r="L70" s="40"/>
      <c r="M70" s="44"/>
      <c r="N70" s="44"/>
      <c r="O70" s="44"/>
      <c r="P70" s="35"/>
      <c r="Q70" s="40"/>
      <c r="R70" s="44"/>
      <c r="S70" s="44"/>
      <c r="T70" s="44"/>
      <c r="U70" s="35"/>
      <c r="V70" s="40"/>
      <c r="W70" s="44"/>
      <c r="X70" s="44"/>
      <c r="Y70" s="44"/>
      <c r="Z70" s="35"/>
      <c r="AA70" s="40"/>
      <c r="AB70" s="44"/>
      <c r="AC70" s="44"/>
      <c r="AD70" s="44"/>
      <c r="AE70" s="35"/>
      <c r="AF70" s="40"/>
      <c r="AG70" s="44"/>
      <c r="AH70" s="44"/>
      <c r="AI70" s="44"/>
      <c r="AJ70" s="35"/>
      <c r="AK70" s="40"/>
      <c r="AL70" s="44"/>
      <c r="AM70" s="44"/>
      <c r="AN70" s="44"/>
      <c r="AO70" s="35"/>
      <c r="AP70" s="40"/>
      <c r="AQ70" s="44"/>
      <c r="AR70" s="44"/>
      <c r="AS70" s="44"/>
      <c r="AT70" s="35"/>
      <c r="AU70" s="40"/>
      <c r="AV70" s="44"/>
      <c r="AW70" s="44"/>
      <c r="AX70" s="44"/>
      <c r="AY70" s="35"/>
    </row>
    <row r="71" spans="1:51" x14ac:dyDescent="0.25">
      <c r="A71" s="5" t="s">
        <v>60</v>
      </c>
      <c r="B71" s="27">
        <v>4400</v>
      </c>
      <c r="C71" s="27"/>
      <c r="D71" s="27">
        <v>54359.95</v>
      </c>
      <c r="E71" s="6"/>
      <c r="F71" s="7">
        <v>4400</v>
      </c>
      <c r="G71" s="40"/>
      <c r="H71" s="44"/>
      <c r="I71" s="44"/>
      <c r="J71" s="44"/>
      <c r="K71" s="35"/>
      <c r="L71" s="40"/>
      <c r="M71" s="44"/>
      <c r="N71" s="44"/>
      <c r="O71" s="44"/>
      <c r="P71" s="35"/>
      <c r="Q71" s="40"/>
      <c r="R71" s="44"/>
      <c r="S71" s="44"/>
      <c r="T71" s="44"/>
      <c r="U71" s="35"/>
      <c r="V71" s="40"/>
      <c r="W71" s="44"/>
      <c r="X71" s="44"/>
      <c r="Y71" s="44"/>
      <c r="Z71" s="35"/>
      <c r="AA71" s="40"/>
      <c r="AB71" s="44"/>
      <c r="AC71" s="44"/>
      <c r="AD71" s="44"/>
      <c r="AE71" s="35"/>
      <c r="AF71" s="40"/>
      <c r="AG71" s="44"/>
      <c r="AH71" s="44"/>
      <c r="AI71" s="44"/>
      <c r="AJ71" s="35"/>
      <c r="AK71" s="40"/>
      <c r="AL71" s="44"/>
      <c r="AM71" s="44"/>
      <c r="AN71" s="44"/>
      <c r="AO71" s="35"/>
      <c r="AP71" s="40"/>
      <c r="AQ71" s="44"/>
      <c r="AR71" s="44"/>
      <c r="AS71" s="44"/>
      <c r="AT71" s="35"/>
      <c r="AU71" s="40"/>
      <c r="AV71" s="44"/>
      <c r="AW71" s="44"/>
      <c r="AX71" s="44"/>
      <c r="AY71" s="35"/>
    </row>
    <row r="72" spans="1:51" x14ac:dyDescent="0.25">
      <c r="A72" s="5" t="s">
        <v>61</v>
      </c>
      <c r="B72" s="27">
        <v>116534</v>
      </c>
      <c r="C72" s="27"/>
      <c r="D72" s="27">
        <v>154070.89000000001</v>
      </c>
      <c r="E72" s="6"/>
      <c r="F72" s="7">
        <v>116534</v>
      </c>
      <c r="G72" s="40"/>
      <c r="H72" s="44"/>
      <c r="I72" s="44"/>
      <c r="J72" s="44"/>
      <c r="K72" s="35"/>
      <c r="L72" s="40"/>
      <c r="M72" s="44"/>
      <c r="N72" s="44"/>
      <c r="O72" s="44"/>
      <c r="P72" s="35"/>
      <c r="Q72" s="40"/>
      <c r="R72" s="44"/>
      <c r="S72" s="44"/>
      <c r="T72" s="44"/>
      <c r="U72" s="35"/>
      <c r="V72" s="40"/>
      <c r="W72" s="44"/>
      <c r="X72" s="44"/>
      <c r="Y72" s="44"/>
      <c r="Z72" s="35"/>
      <c r="AA72" s="40"/>
      <c r="AB72" s="44"/>
      <c r="AC72" s="44"/>
      <c r="AD72" s="44"/>
      <c r="AE72" s="35"/>
      <c r="AF72" s="40"/>
      <c r="AG72" s="44"/>
      <c r="AH72" s="44"/>
      <c r="AI72" s="44"/>
      <c r="AJ72" s="35"/>
      <c r="AK72" s="40"/>
      <c r="AL72" s="44"/>
      <c r="AM72" s="44"/>
      <c r="AN72" s="44"/>
      <c r="AO72" s="35"/>
      <c r="AP72" s="40"/>
      <c r="AQ72" s="44"/>
      <c r="AR72" s="44"/>
      <c r="AS72" s="44"/>
      <c r="AT72" s="35"/>
      <c r="AU72" s="40"/>
      <c r="AV72" s="44"/>
      <c r="AW72" s="44"/>
      <c r="AX72" s="44"/>
      <c r="AY72" s="35"/>
    </row>
    <row r="73" spans="1:51" x14ac:dyDescent="0.25">
      <c r="A73" s="5" t="s">
        <v>62</v>
      </c>
      <c r="B73" s="27">
        <v>5080</v>
      </c>
      <c r="C73" s="27"/>
      <c r="D73" s="27">
        <v>3839.07</v>
      </c>
      <c r="E73" s="6"/>
      <c r="F73" s="7">
        <v>5080</v>
      </c>
      <c r="G73" s="40"/>
      <c r="H73" s="34"/>
      <c r="I73" s="34"/>
      <c r="J73" s="34"/>
      <c r="K73" s="35"/>
      <c r="L73" s="40"/>
      <c r="M73" s="34"/>
      <c r="N73" s="34"/>
      <c r="O73" s="34"/>
      <c r="P73" s="35"/>
      <c r="Q73" s="40"/>
      <c r="R73" s="34"/>
      <c r="S73" s="34"/>
      <c r="T73" s="34"/>
      <c r="U73" s="35"/>
      <c r="V73" s="40"/>
      <c r="W73" s="34"/>
      <c r="X73" s="34"/>
      <c r="Y73" s="34"/>
      <c r="Z73" s="35"/>
      <c r="AA73" s="40"/>
      <c r="AB73" s="34"/>
      <c r="AC73" s="34"/>
      <c r="AD73" s="34"/>
      <c r="AE73" s="35"/>
      <c r="AF73" s="40"/>
      <c r="AG73" s="34"/>
      <c r="AH73" s="34"/>
      <c r="AI73" s="34"/>
      <c r="AJ73" s="35"/>
      <c r="AK73" s="40"/>
      <c r="AL73" s="34"/>
      <c r="AM73" s="34"/>
      <c r="AN73" s="34"/>
      <c r="AO73" s="35"/>
      <c r="AP73" s="40"/>
      <c r="AQ73" s="34"/>
      <c r="AR73" s="34"/>
      <c r="AS73" s="34"/>
      <c r="AT73" s="35"/>
      <c r="AU73" s="40"/>
      <c r="AV73" s="34"/>
      <c r="AW73" s="34"/>
      <c r="AX73" s="34"/>
      <c r="AY73" s="35"/>
    </row>
    <row r="74" spans="1:51" x14ac:dyDescent="0.25">
      <c r="A74" s="5" t="s">
        <v>63</v>
      </c>
      <c r="B74" s="27">
        <v>39709</v>
      </c>
      <c r="C74" s="27"/>
      <c r="D74" s="27">
        <v>36487.269999999997</v>
      </c>
      <c r="E74" s="6"/>
      <c r="F74" s="7">
        <v>39709</v>
      </c>
      <c r="G74" s="40"/>
      <c r="H74" s="34"/>
      <c r="I74" s="34"/>
      <c r="J74" s="34"/>
      <c r="K74" s="35"/>
      <c r="L74" s="40"/>
      <c r="M74" s="34"/>
      <c r="N74" s="34"/>
      <c r="O74" s="34"/>
      <c r="P74" s="35"/>
      <c r="Q74" s="40"/>
      <c r="R74" s="34"/>
      <c r="S74" s="34"/>
      <c r="T74" s="34"/>
      <c r="U74" s="35"/>
      <c r="V74" s="40"/>
      <c r="W74" s="34"/>
      <c r="X74" s="34"/>
      <c r="Y74" s="34"/>
      <c r="Z74" s="35"/>
      <c r="AA74" s="40"/>
      <c r="AB74" s="34"/>
      <c r="AC74" s="34"/>
      <c r="AD74" s="34"/>
      <c r="AE74" s="35"/>
      <c r="AF74" s="40"/>
      <c r="AG74" s="34"/>
      <c r="AH74" s="34"/>
      <c r="AI74" s="34"/>
      <c r="AJ74" s="35"/>
      <c r="AK74" s="40"/>
      <c r="AL74" s="34"/>
      <c r="AM74" s="34"/>
      <c r="AN74" s="34"/>
      <c r="AO74" s="35"/>
      <c r="AP74" s="40"/>
      <c r="AQ74" s="34"/>
      <c r="AR74" s="34"/>
      <c r="AS74" s="34"/>
      <c r="AT74" s="35"/>
      <c r="AU74" s="40"/>
      <c r="AV74" s="34"/>
      <c r="AW74" s="34"/>
      <c r="AX74" s="34"/>
      <c r="AY74" s="35"/>
    </row>
    <row r="75" spans="1:51" x14ac:dyDescent="0.25">
      <c r="A75" s="5" t="s">
        <v>64</v>
      </c>
      <c r="B75" s="27">
        <v>4607</v>
      </c>
      <c r="C75" s="27"/>
      <c r="D75" s="27">
        <v>3742</v>
      </c>
      <c r="E75" s="6"/>
      <c r="F75" s="7">
        <v>4607</v>
      </c>
    </row>
    <row r="76" spans="1:51" x14ac:dyDescent="0.25">
      <c r="A76" s="5" t="s">
        <v>90</v>
      </c>
      <c r="B76" s="27">
        <v>0</v>
      </c>
      <c r="C76" s="27"/>
      <c r="D76" s="27">
        <v>9520</v>
      </c>
      <c r="E76" s="6"/>
      <c r="F76" s="7"/>
    </row>
    <row r="77" spans="1:51" x14ac:dyDescent="0.25">
      <c r="A77" s="5" t="s">
        <v>65</v>
      </c>
      <c r="B77" s="27">
        <v>493976</v>
      </c>
      <c r="C77" s="27"/>
      <c r="D77" s="27">
        <v>751580</v>
      </c>
      <c r="E77" s="6"/>
      <c r="F77" s="7">
        <v>493976</v>
      </c>
    </row>
    <row r="78" spans="1:51" x14ac:dyDescent="0.25">
      <c r="A78" s="5" t="s">
        <v>66</v>
      </c>
      <c r="B78" s="27">
        <v>385971</v>
      </c>
      <c r="C78" s="27"/>
      <c r="D78" s="27">
        <v>355454.55</v>
      </c>
      <c r="E78" s="6"/>
      <c r="F78" s="7">
        <v>385971</v>
      </c>
    </row>
    <row r="79" spans="1:51" x14ac:dyDescent="0.25">
      <c r="A79" s="5" t="s">
        <v>67</v>
      </c>
      <c r="B79" s="27">
        <v>19925</v>
      </c>
      <c r="C79" s="27"/>
      <c r="D79" s="27">
        <v>19925</v>
      </c>
      <c r="E79" s="6"/>
      <c r="F79" s="7">
        <v>19925</v>
      </c>
      <c r="G79" s="40"/>
      <c r="H79" s="44"/>
      <c r="I79" s="44"/>
      <c r="J79" s="44"/>
      <c r="K79" s="35"/>
    </row>
    <row r="80" spans="1:51" x14ac:dyDescent="0.25">
      <c r="A80" s="5" t="s">
        <v>68</v>
      </c>
      <c r="B80" s="27">
        <v>255624</v>
      </c>
      <c r="C80" s="27"/>
      <c r="D80" s="27">
        <v>258756.66</v>
      </c>
      <c r="E80" s="6"/>
      <c r="F80" s="7">
        <v>255624</v>
      </c>
      <c r="G80" s="40"/>
      <c r="H80" s="44"/>
      <c r="I80" s="44"/>
      <c r="J80" s="44"/>
      <c r="K80" s="35"/>
    </row>
    <row r="81" spans="1:11" x14ac:dyDescent="0.25">
      <c r="A81" s="5" t="s">
        <v>69</v>
      </c>
      <c r="B81" s="27">
        <v>12476</v>
      </c>
      <c r="C81" s="27"/>
      <c r="D81" s="27">
        <v>72530.42</v>
      </c>
      <c r="E81" s="6"/>
      <c r="F81" s="7">
        <v>12476</v>
      </c>
      <c r="G81" s="40"/>
      <c r="H81" s="44"/>
      <c r="I81" s="44"/>
      <c r="J81" s="44"/>
      <c r="K81" s="35"/>
    </row>
    <row r="82" spans="1:11" x14ac:dyDescent="0.25">
      <c r="A82" s="5" t="s">
        <v>70</v>
      </c>
      <c r="B82" s="27">
        <v>-3</v>
      </c>
      <c r="C82" s="27"/>
      <c r="D82" s="27">
        <v>-7.34</v>
      </c>
      <c r="E82" s="6"/>
      <c r="F82" s="7">
        <v>-3</v>
      </c>
      <c r="G82" s="40"/>
      <c r="H82" s="44"/>
      <c r="I82" s="44"/>
      <c r="J82" s="44"/>
      <c r="K82" s="35"/>
    </row>
    <row r="83" spans="1:11" x14ac:dyDescent="0.25">
      <c r="A83" s="5" t="s">
        <v>71</v>
      </c>
      <c r="B83" s="27">
        <v>12949</v>
      </c>
      <c r="C83" s="27"/>
      <c r="D83" s="27">
        <v>11924</v>
      </c>
      <c r="E83" s="6"/>
      <c r="F83" s="7">
        <v>12949</v>
      </c>
      <c r="G83" s="40"/>
      <c r="H83" s="44"/>
      <c r="I83" s="44"/>
      <c r="J83" s="44"/>
      <c r="K83" s="35"/>
    </row>
    <row r="84" spans="1:11" x14ac:dyDescent="0.25">
      <c r="A84" s="5" t="s">
        <v>72</v>
      </c>
      <c r="B84" s="27">
        <v>54212</v>
      </c>
      <c r="C84" s="27"/>
      <c r="D84" s="27">
        <v>-3492.4</v>
      </c>
      <c r="E84" s="6"/>
      <c r="F84" s="7">
        <v>54212</v>
      </c>
      <c r="G84" s="40"/>
      <c r="H84" s="44"/>
      <c r="I84" s="44"/>
      <c r="J84" s="44"/>
      <c r="K84" s="35"/>
    </row>
    <row r="85" spans="1:11" x14ac:dyDescent="0.25">
      <c r="A85" s="5" t="s">
        <v>73</v>
      </c>
      <c r="B85" s="27">
        <v>1500</v>
      </c>
      <c r="C85" s="27"/>
      <c r="D85" s="27">
        <v>0</v>
      </c>
      <c r="E85" s="6"/>
      <c r="F85" s="7">
        <v>1500</v>
      </c>
      <c r="G85" s="40"/>
      <c r="H85" s="44"/>
      <c r="I85" s="44"/>
      <c r="J85" s="44"/>
      <c r="K85" s="35"/>
    </row>
    <row r="86" spans="1:11" x14ac:dyDescent="0.25">
      <c r="A86" s="5" t="s">
        <v>47</v>
      </c>
      <c r="B86" s="28">
        <v>2339489</v>
      </c>
      <c r="C86" s="28"/>
      <c r="D86" s="28">
        <f>SUM(D58:D85)</f>
        <v>2866979.57</v>
      </c>
      <c r="E86" s="8"/>
      <c r="F86" s="8">
        <v>2339489</v>
      </c>
      <c r="G86" s="40"/>
      <c r="H86" s="44"/>
      <c r="I86" s="44"/>
      <c r="J86" s="44"/>
      <c r="K86" s="35"/>
    </row>
    <row r="87" spans="1:11" x14ac:dyDescent="0.25">
      <c r="A87" s="5" t="s">
        <v>26</v>
      </c>
      <c r="B87" s="28">
        <v>6164892</v>
      </c>
      <c r="C87" s="28"/>
      <c r="D87" s="28">
        <f>D86+D56+D44</f>
        <v>6631052.1799999997</v>
      </c>
      <c r="E87" s="8"/>
      <c r="F87" s="8">
        <v>6164892</v>
      </c>
    </row>
    <row r="88" spans="1:11" x14ac:dyDescent="0.25">
      <c r="A88" s="9" t="s">
        <v>6</v>
      </c>
      <c r="B88" s="28">
        <v>617908</v>
      </c>
      <c r="C88" s="28"/>
      <c r="D88" s="28">
        <f>D33-D87</f>
        <v>299479.41000000015</v>
      </c>
      <c r="E88" s="8"/>
      <c r="F88" s="8">
        <v>617908</v>
      </c>
    </row>
    <row r="89" spans="1:11" x14ac:dyDescent="0.25">
      <c r="A89" s="15" t="s">
        <v>74</v>
      </c>
      <c r="B89" s="16"/>
      <c r="C89" s="16"/>
      <c r="D89" s="16"/>
      <c r="E89" s="16"/>
      <c r="F89" s="17"/>
    </row>
    <row r="90" spans="1:11" x14ac:dyDescent="0.25">
      <c r="A90" s="18"/>
      <c r="B90" s="19"/>
      <c r="C90" s="19"/>
      <c r="D90" s="19"/>
      <c r="E90" s="19"/>
      <c r="F90" s="20"/>
    </row>
    <row r="91" spans="1:11" x14ac:dyDescent="0.25">
      <c r="A91" s="5" t="s">
        <v>75</v>
      </c>
      <c r="B91" s="21"/>
      <c r="C91" s="22"/>
      <c r="D91" s="22"/>
      <c r="E91" s="22"/>
      <c r="F91" s="23"/>
    </row>
    <row r="92" spans="1:11" x14ac:dyDescent="0.25">
      <c r="A92" s="5" t="s">
        <v>76</v>
      </c>
      <c r="B92" s="21"/>
      <c r="C92" s="22"/>
      <c r="D92" s="22"/>
      <c r="E92" s="22"/>
      <c r="F92" s="23"/>
    </row>
    <row r="93" spans="1:11" x14ac:dyDescent="0.25">
      <c r="A93" s="5" t="s">
        <v>77</v>
      </c>
      <c r="B93" s="27">
        <v>24279</v>
      </c>
      <c r="C93" s="27"/>
      <c r="D93" s="27">
        <v>27038.799999999999</v>
      </c>
      <c r="E93" s="6"/>
      <c r="F93" s="7">
        <v>24279</v>
      </c>
    </row>
    <row r="94" spans="1:11" x14ac:dyDescent="0.25">
      <c r="A94" s="5" t="s">
        <v>89</v>
      </c>
      <c r="B94" s="27">
        <v>0</v>
      </c>
      <c r="C94" s="27"/>
      <c r="D94" s="27">
        <v>993.54</v>
      </c>
      <c r="E94" s="6"/>
      <c r="F94" s="7"/>
    </row>
    <row r="95" spans="1:11" ht="15.75" customHeight="1" x14ac:dyDescent="0.25">
      <c r="A95" s="5" t="s">
        <v>76</v>
      </c>
      <c r="B95" s="28">
        <v>24279</v>
      </c>
      <c r="C95" s="28"/>
      <c r="D95" s="28">
        <f>SUM(D93:D94)</f>
        <v>28032.34</v>
      </c>
      <c r="E95" s="8"/>
      <c r="F95" s="8">
        <v>24279</v>
      </c>
      <c r="I95" s="51"/>
    </row>
    <row r="96" spans="1:11" x14ac:dyDescent="0.25">
      <c r="A96" s="5" t="s">
        <v>75</v>
      </c>
      <c r="B96" s="28">
        <v>24279</v>
      </c>
      <c r="C96" s="28"/>
      <c r="D96" s="28">
        <f>D95</f>
        <v>28032.34</v>
      </c>
      <c r="E96" s="8"/>
      <c r="F96" s="8">
        <v>24279</v>
      </c>
    </row>
    <row r="97" spans="1:11" x14ac:dyDescent="0.25">
      <c r="A97" s="5" t="s">
        <v>78</v>
      </c>
      <c r="B97" s="21"/>
      <c r="C97" s="22"/>
      <c r="D97" s="22"/>
      <c r="E97" s="22"/>
      <c r="F97" s="23"/>
    </row>
    <row r="98" spans="1:11" x14ac:dyDescent="0.25">
      <c r="A98" s="5" t="s">
        <v>79</v>
      </c>
      <c r="B98" s="27">
        <v>2625</v>
      </c>
      <c r="C98" s="27"/>
      <c r="D98" s="27">
        <v>0</v>
      </c>
      <c r="E98" s="6"/>
      <c r="F98" s="7">
        <v>2625</v>
      </c>
    </row>
    <row r="99" spans="1:11" x14ac:dyDescent="0.25">
      <c r="A99" s="5" t="s">
        <v>78</v>
      </c>
      <c r="B99" s="28">
        <v>2625</v>
      </c>
      <c r="C99" s="28"/>
      <c r="D99" s="28">
        <f>SUM(D98)</f>
        <v>0</v>
      </c>
      <c r="E99" s="8"/>
      <c r="F99" s="8">
        <v>2625</v>
      </c>
    </row>
    <row r="100" spans="1:11" x14ac:dyDescent="0.25">
      <c r="A100" s="5" t="s">
        <v>80</v>
      </c>
      <c r="B100" s="21"/>
      <c r="C100" s="22"/>
      <c r="D100" s="22"/>
      <c r="E100" s="22"/>
      <c r="F100" s="23"/>
    </row>
    <row r="101" spans="1:11" x14ac:dyDescent="0.25">
      <c r="A101" s="5" t="s">
        <v>81</v>
      </c>
      <c r="B101" s="21"/>
      <c r="C101" s="22"/>
      <c r="D101" s="22"/>
      <c r="E101" s="22"/>
      <c r="F101" s="23"/>
    </row>
    <row r="102" spans="1:11" x14ac:dyDescent="0.25">
      <c r="A102" s="5" t="s">
        <v>82</v>
      </c>
      <c r="B102" s="27">
        <f>100+54</f>
        <v>154</v>
      </c>
      <c r="C102" s="27"/>
      <c r="D102" s="27">
        <v>0</v>
      </c>
      <c r="E102" s="6"/>
      <c r="F102" s="7">
        <v>100</v>
      </c>
      <c r="G102" s="40"/>
      <c r="H102" s="44"/>
      <c r="I102" s="44"/>
      <c r="J102" s="44"/>
      <c r="K102" s="35"/>
    </row>
    <row r="103" spans="1:11" x14ac:dyDescent="0.25">
      <c r="A103" s="5" t="s">
        <v>81</v>
      </c>
      <c r="B103" s="28">
        <v>154</v>
      </c>
      <c r="C103" s="28"/>
      <c r="D103" s="28">
        <v>0</v>
      </c>
      <c r="E103" s="8"/>
      <c r="F103" s="8">
        <v>154</v>
      </c>
      <c r="G103" s="40"/>
      <c r="H103" s="44"/>
      <c r="I103" s="44"/>
      <c r="J103" s="44"/>
      <c r="K103" s="35"/>
    </row>
    <row r="104" spans="1:11" x14ac:dyDescent="0.25">
      <c r="A104" s="5" t="s">
        <v>80</v>
      </c>
      <c r="B104" s="28">
        <v>154</v>
      </c>
      <c r="C104" s="28"/>
      <c r="D104" s="28">
        <v>0</v>
      </c>
      <c r="E104" s="8"/>
      <c r="F104" s="8">
        <v>154</v>
      </c>
      <c r="G104" s="40"/>
      <c r="H104" s="44"/>
      <c r="I104" s="44"/>
      <c r="J104" s="44"/>
      <c r="K104" s="35"/>
    </row>
    <row r="105" spans="1:11" x14ac:dyDescent="0.25">
      <c r="A105" s="9" t="s">
        <v>83</v>
      </c>
      <c r="B105" s="28">
        <v>21501</v>
      </c>
      <c r="C105" s="28"/>
      <c r="D105" s="28">
        <f>SUM(D96)</f>
        <v>28032.34</v>
      </c>
      <c r="E105" s="8"/>
      <c r="F105" s="8">
        <v>21501</v>
      </c>
      <c r="H105" s="42"/>
      <c r="I105" s="42"/>
      <c r="J105" s="42"/>
      <c r="K105" s="43"/>
    </row>
    <row r="106" spans="1:11" x14ac:dyDescent="0.25">
      <c r="A106" s="9" t="s">
        <v>84</v>
      </c>
      <c r="B106" s="28">
        <v>639409</v>
      </c>
      <c r="C106" s="28"/>
      <c r="D106" s="28">
        <f>D88+D105</f>
        <v>327511.75000000017</v>
      </c>
      <c r="E106" s="8"/>
      <c r="F106" s="8">
        <v>639409</v>
      </c>
      <c r="K106" s="45"/>
    </row>
    <row r="107" spans="1:11" x14ac:dyDescent="0.25">
      <c r="A107" s="9" t="s">
        <v>85</v>
      </c>
      <c r="B107" s="28">
        <v>639409</v>
      </c>
      <c r="C107" s="28"/>
      <c r="D107" s="28">
        <f>D106</f>
        <v>327511.75000000017</v>
      </c>
      <c r="E107" s="8"/>
      <c r="F107" s="8">
        <v>639409</v>
      </c>
      <c r="H107" s="31"/>
      <c r="I107" s="31"/>
      <c r="J107" s="31"/>
      <c r="K107" s="52"/>
    </row>
    <row r="108" spans="1:11" x14ac:dyDescent="0.25">
      <c r="A108" s="9" t="s">
        <v>86</v>
      </c>
      <c r="B108" s="28">
        <v>639409</v>
      </c>
      <c r="C108" s="28"/>
      <c r="D108" s="28">
        <f>D107</f>
        <v>327511.75000000017</v>
      </c>
      <c r="E108" s="8"/>
      <c r="F108" s="8">
        <v>639409</v>
      </c>
      <c r="H108" s="31"/>
      <c r="I108" s="31"/>
      <c r="J108" s="31"/>
      <c r="K108" s="52"/>
    </row>
    <row r="109" spans="1:11" x14ac:dyDescent="0.25">
      <c r="H109" s="31"/>
      <c r="I109" s="31"/>
      <c r="J109" s="31"/>
      <c r="K109" s="46"/>
    </row>
    <row r="110" spans="1:11" x14ac:dyDescent="0.25">
      <c r="G110" s="34"/>
      <c r="H110" s="34"/>
      <c r="I110" s="34"/>
      <c r="J110" s="34"/>
      <c r="K110" s="47"/>
    </row>
    <row r="111" spans="1:11" x14ac:dyDescent="0.25">
      <c r="G111" s="34"/>
      <c r="H111" s="34"/>
      <c r="I111" s="34"/>
      <c r="J111" s="34"/>
      <c r="K111" s="47"/>
    </row>
    <row r="112" spans="1:11" x14ac:dyDescent="0.25">
      <c r="H112" s="32"/>
      <c r="I112" s="32"/>
      <c r="J112" s="32"/>
      <c r="K112" s="46"/>
    </row>
    <row r="113" spans="7:11" x14ac:dyDescent="0.25">
      <c r="H113" s="32"/>
      <c r="I113" s="32"/>
      <c r="J113" s="32"/>
      <c r="K113" s="46"/>
    </row>
    <row r="114" spans="7:11" x14ac:dyDescent="0.25">
      <c r="G114" s="34"/>
      <c r="H114" s="34"/>
      <c r="I114" s="34"/>
      <c r="J114" s="34"/>
      <c r="K114" s="51"/>
    </row>
    <row r="115" spans="7:11" x14ac:dyDescent="0.25">
      <c r="H115" s="32"/>
      <c r="I115" s="32"/>
      <c r="J115" s="32"/>
      <c r="K115" s="53"/>
    </row>
    <row r="116" spans="7:11" x14ac:dyDescent="0.25">
      <c r="K116" s="46"/>
    </row>
    <row r="117" spans="7:11" x14ac:dyDescent="0.25">
      <c r="H117" s="31"/>
      <c r="I117" s="31"/>
      <c r="J117" s="31"/>
      <c r="K117" s="46"/>
    </row>
    <row r="118" spans="7:11" x14ac:dyDescent="0.25">
      <c r="H118" s="48"/>
      <c r="I118" s="48"/>
      <c r="J118" s="48"/>
      <c r="K118" s="46"/>
    </row>
    <row r="119" spans="7:11" x14ac:dyDescent="0.25">
      <c r="H119" s="31"/>
      <c r="I119" s="31"/>
      <c r="J119" s="31"/>
      <c r="K119" s="46"/>
    </row>
    <row r="120" spans="7:11" x14ac:dyDescent="0.25">
      <c r="H120" s="49"/>
      <c r="I120" s="49"/>
      <c r="J120" s="49"/>
      <c r="K120" s="46"/>
    </row>
  </sheetData>
  <mergeCells count="19">
    <mergeCell ref="A89:F90"/>
    <mergeCell ref="B91:F91"/>
    <mergeCell ref="B92:F92"/>
    <mergeCell ref="B97:F97"/>
    <mergeCell ref="B100:F100"/>
    <mergeCell ref="B101:F101"/>
    <mergeCell ref="B13:F13"/>
    <mergeCell ref="B18:F18"/>
    <mergeCell ref="B34:F34"/>
    <mergeCell ref="B35:F35"/>
    <mergeCell ref="B45:F45"/>
    <mergeCell ref="B57:F57"/>
    <mergeCell ref="A7:F7"/>
    <mergeCell ref="A8:A9"/>
    <mergeCell ref="B8:B9"/>
    <mergeCell ref="E8:F8"/>
    <mergeCell ref="A10:F11"/>
    <mergeCell ref="B12:F12"/>
    <mergeCell ref="D8:D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Resultatrapport - (Årstermin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Resultatrapport</dc:title>
  <cp:lastModifiedBy>Norges Fredsråd</cp:lastModifiedBy>
  <dcterms:created xsi:type="dcterms:W3CDTF">2019-03-13T12:41:20Z</dcterms:created>
  <dcterms:modified xsi:type="dcterms:W3CDTF">2019-03-13T13:29:34Z</dcterms:modified>
</cp:coreProperties>
</file>